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M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<sst xmlns="http://schemas.openxmlformats.org/spreadsheetml/2006/main" count="143" uniqueCount="131">
  <si>
    <t xml:space="preserve">ROM Calculator</t>
  </si>
  <si>
    <t xml:space="preserve">Delivery Risk-Adjusted Rough Order of Magnitude — v1.0</t>
  </si>
  <si>
    <t xml:space="preserve">ENGAGEMENT TYPE</t>
  </si>
  <si>
    <t xml:space="preserve">← Select from dropdown</t>
  </si>
  <si>
    <t xml:space="preserve">Type</t>
  </si>
  <si>
    <t xml:space="preserve">Implementation</t>
  </si>
  <si>
    <t xml:space="preserve">Engagement Modifier</t>
  </si>
  <si>
    <t xml:space="preserve">Auto-calculated based on type</t>
  </si>
  <si>
    <t xml:space="preserve">BASE ESTIMATE</t>
  </si>
  <si>
    <t xml:space="preserve">Base Effort (Hours)</t>
  </si>
  <si>
    <t xml:space="preserve">← Your initial estimate</t>
  </si>
  <si>
    <t xml:space="preserve">Blended Rate ($/hr)</t>
  </si>
  <si>
    <t xml:space="preserve">Naive Estimate</t>
  </si>
  <si>
    <t xml:space="preserve">RISK FACTORS</t>
  </si>
  <si>
    <t xml:space="preserve">Enter from Diagnostic worksheet</t>
  </si>
  <si>
    <t xml:space="preserve">Factor</t>
  </si>
  <si>
    <t xml:space="preserve">Multiplier</t>
  </si>
  <si>
    <t xml:space="preserve">Cumulative</t>
  </si>
  <si>
    <t xml:space="preserve">Range</t>
  </si>
  <si>
    <t xml:space="preserve">1. Competence</t>
  </si>
  <si>
    <t xml:space="preserve">1.0 → 1.2</t>
  </si>
  <si>
    <t xml:space="preserve">2. Architectural Debt</t>
  </si>
  <si>
    <t xml:space="preserve">1.0 → 1.4</t>
  </si>
  <si>
    <t xml:space="preserve">3. Legacy Systems</t>
  </si>
  <si>
    <t xml:space="preserve">4. Bend Resistance</t>
  </si>
  <si>
    <t xml:space="preserve">1.0 → 1.15</t>
  </si>
  <si>
    <t xml:space="preserve">5. Machine Readiness</t>
  </si>
  <si>
    <t xml:space="preserve">6. Governance Friction</t>
  </si>
  <si>
    <t xml:space="preserve">7. Integration Complexity</t>
  </si>
  <si>
    <t xml:space="preserve">8. Platform Maturity</t>
  </si>
  <si>
    <t xml:space="preserve">1.0 → 1.1</t>
  </si>
  <si>
    <t xml:space="preserve">9. Customer Readiness</t>
  </si>
  <si>
    <t xml:space="preserve">10. Data Foundations</t>
  </si>
  <si>
    <t xml:space="preserve">11. CSDM/CMDB Maturity</t>
  </si>
  <si>
    <t xml:space="preserve">1.0 → 1.3</t>
  </si>
  <si>
    <t xml:space="preserve">RESULTS</t>
  </si>
  <si>
    <t xml:space="preserve">Base Risk Multiplier</t>
  </si>
  <si>
    <t xml:space="preserve">TOTAL RISK MULTIPLIER</t>
  </si>
  <si>
    <t xml:space="preserve">Base × Engagement Modifier</t>
  </si>
  <si>
    <t xml:space="preserve">Adjusted Hours</t>
  </si>
  <si>
    <t xml:space="preserve">REALITY-ADJUSTED ROM</t>
  </si>
  <si>
    <t xml:space="preserve">Risk Delta</t>
  </si>
  <si>
    <t xml:space="preserve">What optimism costs you</t>
  </si>
  <si>
    <t xml:space="preserve">Percent Increase</t>
  </si>
  <si>
    <t xml:space="preserve">FIVE TAXES VIEW</t>
  </si>
  <si>
    <t xml:space="preserve">Conceptual mapping to book framework</t>
  </si>
  <si>
    <t xml:space="preserve">Competence Tax</t>
  </si>
  <si>
    <t xml:space="preserve">Factor 1</t>
  </si>
  <si>
    <t xml:space="preserve">Architectural Debt Tax</t>
  </si>
  <si>
    <t xml:space="preserve">F2 × F11</t>
  </si>
  <si>
    <t xml:space="preserve">Legacy Tax</t>
  </si>
  <si>
    <t xml:space="preserve">Factor 3</t>
  </si>
  <si>
    <t xml:space="preserve">Bend Tax</t>
  </si>
  <si>
    <t xml:space="preserve">Factor 4</t>
  </si>
  <si>
    <t xml:space="preserve">Machine's Tax</t>
  </si>
  <si>
    <t xml:space="preserve">F5 × F8</t>
  </si>
  <si>
    <t xml:space="preserve">Operational Factors</t>
  </si>
  <si>
    <t xml:space="preserve">F6 × F7 × F9 × F10</t>
  </si>
  <si>
    <t xml:space="preserve">RISK ASSESSMENT</t>
  </si>
  <si>
    <t xml:space="preserve">Risk Level</t>
  </si>
  <si>
    <t xml:space="preserve">Field Move</t>
  </si>
  <si>
    <t xml:space="preserve">© SYTYCSN Institute | www.sytycsn.com</t>
  </si>
  <si>
    <t xml:space="preserve">ROM Calculator Instructions — v1.0</t>
  </si>
  <si>
    <t xml:space="preserve">═══════════════════════════════════════════════════════════════════════════════════</t>
  </si>
  <si>
    <t xml:space="preserve">  💡 Use the Delivery Risk Diagnostic (PDF) from www.sytycsn.com</t>
  </si>
  <si>
    <t xml:space="preserve">     to assess each factor before entering values here.</t>
  </si>
  <si>
    <t xml:space="preserve">HOW TO USE THIS CALCULATOR</t>
  </si>
  <si>
    <t xml:space="preserve">  1. SELECT ENGAGEMENT TYPE</t>
  </si>
  <si>
    <t xml:space="preserve">     Choose from the dropdown: Assessment, Implementation, Rescue/Remediation, Upgrade, or Optimization</t>
  </si>
  <si>
    <t xml:space="preserve">     This automatically adjusts the engagement modifier.</t>
  </si>
  <si>
    <t xml:space="preserve">  2. ENTER BASE ESTIMATE</t>
  </si>
  <si>
    <t xml:space="preserve">     Hours: Your initial 'gut feel' or vendor-provided estimate</t>
  </si>
  <si>
    <t xml:space="preserve">     Rate: Your blended hourly rate (internal + external resources)</t>
  </si>
  <si>
    <t xml:space="preserve">  3. COMPLETE THE DIAGNOSTIC</t>
  </si>
  <si>
    <t xml:space="preserve">     Download the Delivery Risk Diagnostic PDF from www.sytycsn.com</t>
  </si>
  <si>
    <t xml:space="preserve">     Work through all 11 factors and determine your multipliers</t>
  </si>
  <si>
    <t xml:space="preserve">  4. ENTER FACTOR MULTIPLIERS</t>
  </si>
  <si>
    <t xml:space="preserve">     Transfer your multipliers from the diagnostic into the calculator</t>
  </si>
  <si>
    <t xml:space="preserve">     Each factor compounds with the others</t>
  </si>
  <si>
    <t xml:space="preserve">  5. REVIEW RESULTS</t>
  </si>
  <si>
    <t xml:space="preserve">     - Total Risk Multiplier: Your overall delivery risk factor</t>
  </si>
  <si>
    <t xml:space="preserve">     - Reality-Adjusted ROM: What you should actually budget</t>
  </si>
  <si>
    <t xml:space="preserve">     - Risk Delta: The cost of optimism</t>
  </si>
  <si>
    <t xml:space="preserve">     - Five Taxes View: Conceptual breakdown aligned with book framework</t>
  </si>
  <si>
    <t xml:space="preserve">───────────────────────────────────────────────────────────────────────────────────</t>
  </si>
  <si>
    <t xml:space="preserve">THE 11 RISK FACTORS</t>
  </si>
  <si>
    <t xml:space="preserve">  1. COMPETENCE (1.0 → 1.2×) → Competence Tax</t>
  </si>
  <si>
    <t xml:space="preserve">     Team skill gaps, learning curves, expertise mismatches</t>
  </si>
  <si>
    <t xml:space="preserve">  2. ARCHITECTURAL DEBT (1.0 → 1.4×) → Architectural Debt Tax</t>
  </si>
  <si>
    <t xml:space="preserve">     Tech debt, customization sins, upgrade backlog, data quality</t>
  </si>
  <si>
    <t xml:space="preserve">  3. LEGACY SYSTEMS (1.0 → 1.2×) → Legacy Tax</t>
  </si>
  <si>
    <t xml:space="preserve">     Dual environments, sunset resistance, competing sources of truth</t>
  </si>
  <si>
    <t xml:space="preserve">  4. BEND RESISTANCE (1.0 → 1.15×) → Bend Tax</t>
  </si>
  <si>
    <t xml:space="preserve">     Forcing platform to match legacy processes</t>
  </si>
  <si>
    <t xml:space="preserve">  5. MACHINE READINESS (1.0 → 1.15×) → Machine's Tax</t>
  </si>
  <si>
    <t xml:space="preserve">     AI/automation foundation quality, data governance</t>
  </si>
  <si>
    <t xml:space="preserve">  6. GOVERNANCE FRICTION (1.0 → 1.15×) → Operational</t>
  </si>
  <si>
    <t xml:space="preserve">     CAB delays, approval chains, compliance overhead</t>
  </si>
  <si>
    <t xml:space="preserve">  7. INTEGRATION COMPLEXITY (1.0 → 1.15×) → Operational</t>
  </si>
  <si>
    <t xml:space="preserve">     API complexity, data migration, connectivity</t>
  </si>
  <si>
    <t xml:space="preserve">  8. PLATFORM MATURITY (1.0 → 1.1×) → Machine's Tax</t>
  </si>
  <si>
    <t xml:space="preserve">     Version currency, licensing gaps, multi-instance</t>
  </si>
  <si>
    <t xml:space="preserve">  9. CUSTOMER READINESS (1.0 → 1.2×) → Operational</t>
  </si>
  <si>
    <t xml:space="preserve">     Sponsor engagement, SME availability, decision authority</t>
  </si>
  <si>
    <t xml:space="preserve">  10. DATA FOUNDATIONS (1.0 → 1.2×) → Operational</t>
  </si>
  <si>
    <t xml:space="preserve">      Core table quality: users, groups, locations, companies</t>
  </si>
  <si>
    <t xml:space="preserve">  11. CSDM/CMDB MATURITY (1.0 → 1.3×) → Architectural Debt Tax</t>
  </si>
  <si>
    <t xml:space="preserve">      Configuration management foundation, CI ownership, Service Mapping</t>
  </si>
  <si>
    <t xml:space="preserve">      Note: Set to 1.0× if not implementing CMDB-dependent modules</t>
  </si>
  <si>
    <t xml:space="preserve">ENGAGEMENT TYPE MODIFIERS</t>
  </si>
  <si>
    <t xml:space="preserve">  Assessment:         0.70× — Discovery/analysis only, no build</t>
  </si>
  <si>
    <t xml:space="preserve">  Implementation:     1.00× — Standard delivery (baseline)</t>
  </si>
  <si>
    <t xml:space="preserve">  Rescue/Remediation: 1.15× — Recovery from prior failure</t>
  </si>
  <si>
    <t xml:space="preserve">  Upgrade:            1.05× — Version migration focus</t>
  </si>
  <si>
    <t xml:space="preserve">  Optimization:       1.05× — AI/automation enablement focus</t>
  </si>
  <si>
    <t xml:space="preserve">INTERPRETING RESULTS</t>
  </si>
  <si>
    <t xml:space="preserve">  1.0× – 1.5×   LOW        Proceed with standard contingency (10-15%)</t>
  </si>
  <si>
    <t xml:space="preserve">  1.5× – 2.0×   MODERATE   Add buffer, increase oversight</t>
  </si>
  <si>
    <t xml:space="preserve">  2.0× – 2.5×   HIGH       Revisit scope, phase work, executive alignment</t>
  </si>
  <si>
    <t xml:space="preserve">  2.5× +        CRITICAL   STOP — Reframe scope or pivot to remediation</t>
  </si>
  <si>
    <t xml:space="preserve">  The calculator shows how your 11 factors map to the Five Taxes framework:</t>
  </si>
  <si>
    <t xml:space="preserve">  • Competence Tax       = Factor 1</t>
  </si>
  <si>
    <t xml:space="preserve">  • Architectural Debt   = Factor 2 × Factor 11</t>
  </si>
  <si>
    <t xml:space="preserve">  • Legacy Tax           = Factor 3</t>
  </si>
  <si>
    <t xml:space="preserve">  • Bend Tax             = Factor 4</t>
  </si>
  <si>
    <t xml:space="preserve">  • Machine's Tax        = Factor 5 × Factor 8</t>
  </si>
  <si>
    <t xml:space="preserve">  • Operational          = Factor 6 × Factor 7 × Factor 9 × Factor 10</t>
  </si>
  <si>
    <t xml:space="preserve">  This connects the practical diagnostic to the conceptual framework</t>
  </si>
  <si>
    <t xml:space="preserve">  explained in 'So You Think You Can ServiceNow' Book 2.</t>
  </si>
  <si>
    <t xml:space="preserve">© SYTYCSN Institute | From 'So You Think You Can ServiceNow'</t>
  </si>
  <si>
    <t xml:space="preserve">Most ROMs hide risk. This one exposes it.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</si>
</sst>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\×"/>
    <numFmt numFmtId="166" formatCode="\$#,##0"/>
    <numFmt numFmtId="167" formatCode="0.00"/>
    <numFmt numFmtId="168" formatCode="#,##0"/>
    <numFmt numFmtId="169" formatCode="0%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891B2"/>
      <name val="Cambria"/>
      <family val="0"/>
      <charset val="1"/>
    </font>
    <font>
      <i val="true"/>
      <sz val="10"/>
      <color rgb="FF475569"/>
      <name val="Cambria"/>
      <family val="0"/>
      <charset val="1"/>
    </font>
    <font>
      <b val="true"/>
      <sz val="11"/>
      <color rgb="FF0891B2"/>
      <name val="Cambria"/>
      <family val="0"/>
      <charset val="1"/>
    </font>
    <font>
      <i val="true"/>
      <sz val="9"/>
      <color rgb="FF475569"/>
      <name val="Cambria"/>
      <family val="0"/>
      <charset val="1"/>
    </font>
    <font>
      <sz val="10"/>
      <color rgb="FF1E293B"/>
      <name val="Cambria"/>
      <family val="0"/>
      <charset val="1"/>
    </font>
    <font>
      <b val="true"/>
      <sz val="10"/>
      <color rgb="FFD97706"/>
      <name val="Cambria"/>
      <family val="0"/>
      <charset val="1"/>
    </font>
    <font>
      <sz val="10"/>
      <color rgb="FF475569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0"/>
      <color rgb="FF0891B2"/>
      <name val="Cambria"/>
      <family val="0"/>
      <charset val="1"/>
    </font>
    <font>
      <b val="true"/>
      <sz val="10"/>
      <color rgb="FF7C3AED"/>
      <name val="Cambria"/>
      <family val="0"/>
      <charset val="1"/>
    </font>
    <font>
      <b val="true"/>
      <sz val="10"/>
      <color rgb="FFDB2777"/>
      <name val="Cambria"/>
      <family val="0"/>
      <charset val="1"/>
    </font>
    <font>
      <b val="true"/>
      <sz val="10"/>
      <color rgb="FF0D9488"/>
      <name val="Cambria"/>
      <family val="0"/>
      <charset val="1"/>
    </font>
    <font>
      <b val="true"/>
      <sz val="10"/>
      <color rgb="FFEA580C"/>
      <name val="Cambria"/>
      <family val="0"/>
      <charset val="1"/>
    </font>
    <font>
      <b val="true"/>
      <sz val="10"/>
      <color rgb="FF4F46E5"/>
      <name val="Cambria"/>
      <family val="0"/>
      <charset val="1"/>
    </font>
    <font>
      <b val="true"/>
      <sz val="10"/>
      <color rgb="FFE11D48"/>
      <name val="Cambria"/>
      <family val="0"/>
      <charset val="1"/>
    </font>
    <font>
      <b val="true"/>
      <sz val="10"/>
      <color rgb="FF059669"/>
      <name val="Cambria"/>
      <family val="0"/>
      <charset val="1"/>
    </font>
    <font>
      <b val="true"/>
      <sz val="10"/>
      <color rgb="FF6366F1"/>
      <name val="Cambria"/>
      <family val="0"/>
      <charset val="1"/>
    </font>
    <font>
      <b val="true"/>
      <sz val="10"/>
      <color rgb="FF0F766E"/>
      <name val="Cambria"/>
      <family val="0"/>
      <charset val="1"/>
    </font>
    <font>
      <b val="true"/>
      <sz val="10"/>
      <color rgb="FF1E293B"/>
      <name val="Cambria"/>
      <family val="0"/>
      <charset val="1"/>
    </font>
    <font>
      <b val="true"/>
      <sz val="11"/>
      <color rgb="FF1E293B"/>
      <name val="Cambria"/>
      <family val="0"/>
      <charset val="1"/>
    </font>
    <font>
      <b val="true"/>
      <sz val="14"/>
      <color rgb="FFD97706"/>
      <name val="Cambria"/>
      <family val="0"/>
      <charset val="1"/>
    </font>
    <font>
      <b val="true"/>
      <sz val="11"/>
      <color rgb="FF059669"/>
      <name val="Cambria"/>
      <family val="0"/>
      <charset val="1"/>
    </font>
    <font>
      <b val="true"/>
      <sz val="14"/>
      <color rgb="FF059669"/>
      <name val="Cambria"/>
      <family val="0"/>
      <charset val="1"/>
    </font>
    <font>
      <b val="true"/>
      <sz val="11"/>
      <color rgb="FFD97706"/>
      <name val="Cambria"/>
      <family val="0"/>
      <charset val="1"/>
    </font>
    <font>
      <b val="true"/>
      <sz val="10"/>
      <color rgb="FFDC2626"/>
      <name val="Cambria"/>
      <family val="0"/>
      <charset val="1"/>
    </font>
    <font>
      <b val="true"/>
      <sz val="10"/>
      <color rgb="FF475569"/>
      <name val="Cambria"/>
      <family val="0"/>
      <charset val="1"/>
    </font>
    <font>
      <b val="true"/>
      <sz val="11"/>
      <name val="Cambria"/>
      <family val="0"/>
      <charset val="1"/>
    </font>
    <font>
      <sz val="9"/>
      <color rgb="FF475569"/>
      <name val="Cambria"/>
      <family val="0"/>
      <charset val="1"/>
    </font>
    <font>
      <sz val="10"/>
      <color rgb="FFD97706"/>
      <name val="Cambria"/>
      <family val="0"/>
      <charset val="1"/>
    </font>
    <font>
      <b val="true"/>
      <sz val="12"/>
      <color rgb="FF0891B2"/>
      <name val="Cambria"/>
      <family val="0"/>
      <charset val="1"/>
    </font>
    <font>
      <sz val="10"/>
      <color rgb="FF0891B2"/>
      <name val="Cambria"/>
      <family val="0"/>
      <charset val="1"/>
    </font>
    <font>
      <b val="true"/>
      <i val="true"/>
      <sz val="11"/>
      <color rgb="FF0891B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0F7FA"/>
        <bgColor rgb="FFF1F5F9"/>
      </patternFill>
    </fill>
    <fill>
      <patternFill patternType="solid">
        <fgColor rgb="FFF1F5F9"/>
        <bgColor rgb="FFE0F7FA"/>
      </patternFill>
    </fill>
    <fill>
      <patternFill patternType="solid">
        <fgColor rgb="FF0891B2"/>
        <bgColor rgb="FF0D9488"/>
      </patternFill>
    </fill>
    <fill>
      <patternFill patternType="solid">
        <fgColor rgb="FFFFFFFF"/>
        <bgColor rgb="FFF1F5F9"/>
      </patternFill>
    </fill>
    <fill>
      <patternFill patternType="solid">
        <fgColor rgb="FFFEF3C7"/>
        <bgColor rgb="FFFFFF99"/>
      </patternFill>
    </fill>
    <fill>
      <patternFill patternType="solid">
        <fgColor rgb="FFD1FAE5"/>
        <bgColor rgb="FFE0F7FA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medium">
        <color rgb="FFD97706"/>
      </left>
      <right style="medium">
        <color rgb="FFD97706"/>
      </right>
      <top style="medium">
        <color rgb="FFD97706"/>
      </top>
      <bottom style="medium">
        <color rgb="FFD97706"/>
      </bottom>
      <diagonal/>
    </border>
    <border diagonalUp="false" diagonalDown="false">
      <left style="medium">
        <color rgb="FF0891B2"/>
      </left>
      <right style="medium">
        <color rgb="FF0891B2"/>
      </right>
      <top style="medium">
        <color rgb="FF0891B2"/>
      </top>
      <bottom style="medium">
        <color rgb="FF0891B2"/>
      </bottom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E11D48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766E"/>
      <rgbColor rgb="FFC0C0C0"/>
      <rgbColor rgb="FF808080"/>
      <rgbColor rgb="FF9999FF"/>
      <rgbColor rgb="FFDB2777"/>
      <rgbColor rgb="FFFEF3C7"/>
      <rgbColor rgb="FFE0F7FA"/>
      <rgbColor rgb="FF660066"/>
      <rgbColor rgb="FFFF8080"/>
      <rgbColor rgb="FF0891B2"/>
      <rgbColor rgb="FFCBD5E1"/>
      <rgbColor rgb="FF000080"/>
      <rgbColor rgb="FFFF00FF"/>
      <rgbColor rgb="FFFFFF00"/>
      <rgbColor rgb="FF00FFFF"/>
      <rgbColor rgb="FF800080"/>
      <rgbColor rgb="FF800000"/>
      <rgbColor rgb="FF0D9488"/>
      <rgbColor rgb="FF0000FF"/>
      <rgbColor rgb="FF00CCFF"/>
      <rgbColor rgb="FFF1F5F9"/>
      <rgbColor rgb="FFD1FAE5"/>
      <rgbColor rgb="FFFFFF99"/>
      <rgbColor rgb="FF99CCFF"/>
      <rgbColor rgb="FFFF99CC"/>
      <rgbColor rgb="FFCC99FF"/>
      <rgbColor rgb="FFFFCC99"/>
      <rgbColor rgb="FF6366F1"/>
      <rgbColor rgb="FF33CCCC"/>
      <rgbColor rgb="FF99CC00"/>
      <rgbColor rgb="FFFFCC00"/>
      <rgbColor rgb="FFD97706"/>
      <rgbColor rgb="FFEA580C"/>
      <rgbColor rgb="FF475569"/>
      <rgbColor rgb="FF969696"/>
      <rgbColor rgb="FF003366"/>
      <rgbColor rgb="FF059669"/>
      <rgbColor rgb="FF003300"/>
      <rgbColor rgb="FF333300"/>
      <rgbColor rgb="FFDC2626"/>
      <rgbColor rgb="FF7C3AED"/>
      <rgbColor rgb="FF4F46E5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1428480</xdr:colOff>
      <xdr:row>1</xdr:row>
      <xdr:rowOff>418680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211320" y="190440"/>
          <a:ext cx="1428480" cy="418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4" min="3" style="0" width="12"/>
    <col collapsed="false" customWidth="true" hidden="false" outlineLevel="0" max="5" min="5" style="0" width="28"/>
    <col collapsed="false" customWidth="true" hidden="false" outlineLevel="0" max="6" min="6" style="0" width="3"/>
    <col collapsed="false" customWidth="true" hidden="false" outlineLevel="0" max="7" min="7" style="0" width="20"/>
    <col collapsed="false" customWidth="true" hidden="false" outlineLevel="0" max="8" min="8" style="0" width="10"/>
  </cols>
  <sheetData>
    <row r="2" customFormat="false" ht="37.5" hidden="false" customHeight="true" outlineLevel="0" collapsed="false"/>
    <row r="4" customFormat="false" ht="22.05" hidden="false" customHeight="false" outlineLevel="0" collapsed="false">
      <c r="B4" s="1" t="s">
        <v>0</v>
      </c>
      <c r="C4" s="1"/>
      <c r="D4" s="1"/>
      <c r="E4" s="1"/>
    </row>
    <row r="5" customFormat="false" ht="15" hidden="false" customHeight="false" outlineLevel="0" collapsed="false">
      <c r="B5" s="2" t="s">
        <v>1</v>
      </c>
      <c r="C5" s="2"/>
      <c r="D5" s="2"/>
      <c r="E5" s="2"/>
    </row>
    <row r="7" customFormat="false" ht="15" hidden="false" customHeight="false" outlineLevel="0" collapsed="false">
      <c r="B7" s="3" t="s">
        <v>2</v>
      </c>
      <c r="E7" s="4" t="s">
        <v>3</v>
      </c>
    </row>
    <row r="8" customFormat="false" ht="15" hidden="false" customHeight="false" outlineLevel="0" collapsed="false">
      <c r="B8" s="5" t="s">
        <v>4</v>
      </c>
      <c r="C8" s="6" t="s">
        <v>5</v>
      </c>
    </row>
    <row r="9" customFormat="false" ht="15" hidden="false" customHeight="false" outlineLevel="0" collapsed="false">
      <c r="B9" s="5" t="s">
        <v>6</v>
      </c>
      <c r="C9" s="7" t="n">
        <f aca="false">IF(C8="Assessment",0.7,IF(C8="Rescue/Remediation",1.15,IF(C8="Upgrade",1.05,IF(C8="Optimization",1.05,1))))</f>
        <v>1</v>
      </c>
      <c r="E9" s="4" t="s">
        <v>7</v>
      </c>
    </row>
    <row r="11" customFormat="false" ht="15" hidden="false" customHeight="false" outlineLevel="0" collapsed="false">
      <c r="B11" s="3" t="s">
        <v>8</v>
      </c>
    </row>
    <row r="12" customFormat="false" ht="15" hidden="false" customHeight="false" outlineLevel="0" collapsed="false">
      <c r="B12" s="5" t="s">
        <v>9</v>
      </c>
      <c r="C12" s="6" t="n">
        <v>1000</v>
      </c>
      <c r="E12" s="4" t="s">
        <v>10</v>
      </c>
    </row>
    <row r="13" customFormat="false" ht="15" hidden="false" customHeight="false" outlineLevel="0" collapsed="false">
      <c r="B13" s="5" t="s">
        <v>11</v>
      </c>
      <c r="C13" s="6" t="n">
        <v>175</v>
      </c>
    </row>
    <row r="14" customFormat="false" ht="15" hidden="false" customHeight="false" outlineLevel="0" collapsed="false">
      <c r="B14" s="5" t="s">
        <v>12</v>
      </c>
      <c r="C14" s="8" t="n">
        <f aca="false">C12*C13</f>
        <v>175000</v>
      </c>
    </row>
    <row r="16" customFormat="false" ht="15" hidden="false" customHeight="false" outlineLevel="0" collapsed="false">
      <c r="B16" s="3" t="s">
        <v>13</v>
      </c>
      <c r="E16" s="4" t="s">
        <v>14</v>
      </c>
    </row>
    <row r="17" customFormat="false" ht="15" hidden="false" customHeight="false" outlineLevel="0" collapsed="false">
      <c r="B17" s="9" t="s">
        <v>15</v>
      </c>
      <c r="C17" s="10" t="s">
        <v>16</v>
      </c>
      <c r="D17" s="10" t="s">
        <v>17</v>
      </c>
      <c r="E17" s="9" t="s">
        <v>18</v>
      </c>
    </row>
    <row r="18" customFormat="false" ht="15" hidden="false" customHeight="false" outlineLevel="0" collapsed="false">
      <c r="B18" s="11" t="s">
        <v>19</v>
      </c>
      <c r="C18" s="12" t="n">
        <v>1</v>
      </c>
      <c r="D18" s="7" t="n">
        <f aca="false">C18</f>
        <v>1</v>
      </c>
      <c r="E18" s="13" t="s">
        <v>20</v>
      </c>
    </row>
    <row r="19" customFormat="false" ht="15" hidden="false" customHeight="false" outlineLevel="0" collapsed="false">
      <c r="B19" s="14" t="s">
        <v>21</v>
      </c>
      <c r="C19" s="12" t="n">
        <v>1</v>
      </c>
      <c r="D19" s="7" t="n">
        <f aca="false">D18*C19</f>
        <v>1</v>
      </c>
      <c r="E19" s="13" t="s">
        <v>22</v>
      </c>
    </row>
    <row r="20" customFormat="false" ht="15" hidden="false" customHeight="false" outlineLevel="0" collapsed="false">
      <c r="B20" s="15" t="s">
        <v>23</v>
      </c>
      <c r="C20" s="12" t="n">
        <v>1</v>
      </c>
      <c r="D20" s="7" t="n">
        <f aca="false">D19*C20</f>
        <v>1</v>
      </c>
      <c r="E20" s="13" t="s">
        <v>20</v>
      </c>
    </row>
    <row r="21" customFormat="false" ht="15" hidden="false" customHeight="false" outlineLevel="0" collapsed="false">
      <c r="B21" s="16" t="s">
        <v>24</v>
      </c>
      <c r="C21" s="12" t="n">
        <v>1</v>
      </c>
      <c r="D21" s="7" t="n">
        <f aca="false">D20*C21</f>
        <v>1</v>
      </c>
      <c r="E21" s="13" t="s">
        <v>25</v>
      </c>
    </row>
    <row r="22" customFormat="false" ht="15" hidden="false" customHeight="false" outlineLevel="0" collapsed="false">
      <c r="B22" s="17" t="s">
        <v>26</v>
      </c>
      <c r="C22" s="12" t="n">
        <v>1</v>
      </c>
      <c r="D22" s="7" t="n">
        <f aca="false">D21*C22</f>
        <v>1</v>
      </c>
      <c r="E22" s="13" t="s">
        <v>25</v>
      </c>
    </row>
    <row r="23" customFormat="false" ht="15" hidden="false" customHeight="false" outlineLevel="0" collapsed="false">
      <c r="B23" s="18" t="s">
        <v>27</v>
      </c>
      <c r="C23" s="12" t="n">
        <v>1</v>
      </c>
      <c r="D23" s="7" t="n">
        <f aca="false">D22*C23</f>
        <v>1</v>
      </c>
      <c r="E23" s="13" t="s">
        <v>25</v>
      </c>
    </row>
    <row r="24" customFormat="false" ht="15" hidden="false" customHeight="false" outlineLevel="0" collapsed="false">
      <c r="B24" s="19" t="s">
        <v>28</v>
      </c>
      <c r="C24" s="12" t="n">
        <v>1</v>
      </c>
      <c r="D24" s="7" t="n">
        <f aca="false">D23*C24</f>
        <v>1</v>
      </c>
      <c r="E24" s="13" t="s">
        <v>25</v>
      </c>
    </row>
    <row r="25" customFormat="false" ht="15" hidden="false" customHeight="false" outlineLevel="0" collapsed="false">
      <c r="B25" s="20" t="s">
        <v>29</v>
      </c>
      <c r="C25" s="12" t="n">
        <v>1</v>
      </c>
      <c r="D25" s="7" t="n">
        <f aca="false">D24*C25</f>
        <v>1</v>
      </c>
      <c r="E25" s="13" t="s">
        <v>30</v>
      </c>
    </row>
    <row r="26" customFormat="false" ht="15" hidden="false" customHeight="false" outlineLevel="0" collapsed="false">
      <c r="B26" s="21" t="s">
        <v>31</v>
      </c>
      <c r="C26" s="12" t="n">
        <v>1</v>
      </c>
      <c r="D26" s="7" t="n">
        <f aca="false">D25*C26</f>
        <v>1</v>
      </c>
      <c r="E26" s="13" t="s">
        <v>20</v>
      </c>
    </row>
    <row r="27" customFormat="false" ht="15" hidden="false" customHeight="false" outlineLevel="0" collapsed="false">
      <c r="B27" s="22" t="s">
        <v>32</v>
      </c>
      <c r="C27" s="12" t="n">
        <v>1</v>
      </c>
      <c r="D27" s="7" t="n">
        <f aca="false">D26*C27</f>
        <v>1</v>
      </c>
      <c r="E27" s="13" t="s">
        <v>20</v>
      </c>
    </row>
    <row r="28" customFormat="false" ht="15" hidden="false" customHeight="false" outlineLevel="0" collapsed="false">
      <c r="B28" s="23" t="s">
        <v>33</v>
      </c>
      <c r="C28" s="12" t="n">
        <v>1</v>
      </c>
      <c r="D28" s="7" t="n">
        <f aca="false">D27*C28</f>
        <v>1</v>
      </c>
      <c r="E28" s="13" t="s">
        <v>34</v>
      </c>
    </row>
    <row r="30" customFormat="false" ht="15" hidden="false" customHeight="false" outlineLevel="0" collapsed="false">
      <c r="B30" s="3" t="s">
        <v>35</v>
      </c>
    </row>
    <row r="31" customFormat="false" ht="15" hidden="false" customHeight="false" outlineLevel="0" collapsed="false">
      <c r="B31" s="5" t="s">
        <v>36</v>
      </c>
      <c r="C31" s="24" t="n">
        <f aca="false">D28</f>
        <v>1</v>
      </c>
    </row>
    <row r="32" customFormat="false" ht="17.35" hidden="false" customHeight="false" outlineLevel="0" collapsed="false">
      <c r="B32" s="25" t="s">
        <v>37</v>
      </c>
      <c r="C32" s="26" t="n">
        <f aca="false">D28*C9</f>
        <v>1</v>
      </c>
      <c r="E32" s="4" t="s">
        <v>38</v>
      </c>
    </row>
    <row r="33" customFormat="false" ht="15" hidden="false" customHeight="false" outlineLevel="0" collapsed="false">
      <c r="B33" s="5" t="s">
        <v>39</v>
      </c>
      <c r="C33" s="27" t="n">
        <f aca="false">C12*C32</f>
        <v>1000</v>
      </c>
    </row>
    <row r="34" customFormat="false" ht="17.35" hidden="false" customHeight="false" outlineLevel="0" collapsed="false">
      <c r="B34" s="28" t="s">
        <v>40</v>
      </c>
      <c r="C34" s="29" t="n">
        <f aca="false">C33*C13</f>
        <v>175000</v>
      </c>
    </row>
    <row r="35" customFormat="false" ht="15" hidden="false" customHeight="false" outlineLevel="0" collapsed="false">
      <c r="B35" s="30" t="s">
        <v>41</v>
      </c>
      <c r="C35" s="31" t="n">
        <f aca="false">C34-C14</f>
        <v>0</v>
      </c>
      <c r="E35" s="4" t="s">
        <v>42</v>
      </c>
    </row>
    <row r="36" customFormat="false" ht="15" hidden="false" customHeight="false" outlineLevel="0" collapsed="false">
      <c r="B36" s="5" t="s">
        <v>43</v>
      </c>
      <c r="C36" s="32" t="n">
        <f aca="false">IF(C14=0,0,(C34-C14)/C14)</f>
        <v>0</v>
      </c>
    </row>
    <row r="38" customFormat="false" ht="15" hidden="false" customHeight="false" outlineLevel="0" collapsed="false">
      <c r="B38" s="3" t="s">
        <v>44</v>
      </c>
      <c r="E38" s="4" t="s">
        <v>45</v>
      </c>
    </row>
    <row r="39" customFormat="false" ht="15" hidden="false" customHeight="false" outlineLevel="0" collapsed="false">
      <c r="B39" s="33" t="s">
        <v>46</v>
      </c>
      <c r="C39" s="7" t="n">
        <f aca="false">C18</f>
        <v>1</v>
      </c>
      <c r="E39" s="4" t="s">
        <v>47</v>
      </c>
    </row>
    <row r="40" customFormat="false" ht="15" hidden="false" customHeight="false" outlineLevel="0" collapsed="false">
      <c r="B40" s="33" t="s">
        <v>48</v>
      </c>
      <c r="C40" s="7" t="n">
        <f aca="false">C19*C28</f>
        <v>1</v>
      </c>
      <c r="E40" s="4" t="s">
        <v>49</v>
      </c>
    </row>
    <row r="41" customFormat="false" ht="15" hidden="false" customHeight="false" outlineLevel="0" collapsed="false">
      <c r="B41" s="33" t="s">
        <v>50</v>
      </c>
      <c r="C41" s="7" t="n">
        <f aca="false">C20</f>
        <v>1</v>
      </c>
      <c r="E41" s="4" t="s">
        <v>51</v>
      </c>
    </row>
    <row r="42" customFormat="false" ht="15" hidden="false" customHeight="false" outlineLevel="0" collapsed="false">
      <c r="B42" s="33" t="s">
        <v>52</v>
      </c>
      <c r="C42" s="7" t="n">
        <f aca="false">C21</f>
        <v>1</v>
      </c>
      <c r="E42" s="4" t="s">
        <v>53</v>
      </c>
    </row>
    <row r="43" customFormat="false" ht="15" hidden="false" customHeight="false" outlineLevel="0" collapsed="false">
      <c r="B43" s="33" t="s">
        <v>54</v>
      </c>
      <c r="C43" s="7" t="n">
        <f aca="false">C22*C25</f>
        <v>1</v>
      </c>
      <c r="E43" s="4" t="s">
        <v>55</v>
      </c>
    </row>
    <row r="44" customFormat="false" ht="15" hidden="false" customHeight="false" outlineLevel="0" collapsed="false">
      <c r="B44" s="34" t="s">
        <v>56</v>
      </c>
      <c r="C44" s="35" t="n">
        <f aca="false">C23*C24*C26*C27</f>
        <v>1</v>
      </c>
      <c r="E44" s="4" t="s">
        <v>57</v>
      </c>
    </row>
    <row r="46" customFormat="false" ht="15" hidden="false" customHeight="false" outlineLevel="0" collapsed="false">
      <c r="B46" s="3" t="s">
        <v>58</v>
      </c>
    </row>
    <row r="47" customFormat="false" ht="15" hidden="false" customHeight="false" outlineLevel="0" collapsed="false">
      <c r="B47" s="5" t="s">
        <v>59</v>
      </c>
      <c r="C47" s="36" t="str">
        <f aca="false">IF(C32&gt;=2.5,"⚠️ CRITICAL",IF(C32&gt;=2,"HIGH",IF(C32&gt;=1.5,"MODERATE","LOW")))</f>
        <v>LOW</v>
      </c>
    </row>
    <row r="48" customFormat="false" ht="15" hidden="false" customHeight="false" outlineLevel="0" collapsed="false">
      <c r="B48" s="5" t="s">
        <v>60</v>
      </c>
      <c r="C48" s="37" t="str">
        <f aca="false">IF(C32&gt;=2.5,"STOP. Reframe scope or pivot to remediation first.",IF(C32&gt;=2,"Revisit scope, phase work, executive alignment required.",IF(C32&gt;=1.5,"Add buffer, increase oversight, document assumptions.",IF(C32&gt;=1,"Proceed with standard 10-15% contingency.","Greenfield opportunity - proceed with confidence."))))</f>
        <v>Proceed with standard 10-15% contingency.</v>
      </c>
      <c r="D48" s="37"/>
      <c r="E48" s="37"/>
    </row>
    <row r="50" customFormat="false" ht="30" hidden="false" customHeight="true" outlineLevel="0" collapsed="false">
      <c r="B50" s="38" t="str">
        <f aca="false">IF(C32&gt;=2.5,"⚠️ HIGH TOXICITY: At this multiplier, for every $1 spent on features, $1.50+ is spent on friction. This initiative has crossed from delivery into recovery territory.","")</f>
        <v/>
      </c>
      <c r="C50" s="38"/>
      <c r="D50" s="38"/>
      <c r="E50" s="38"/>
    </row>
    <row r="52" customFormat="false" ht="15" hidden="false" customHeight="false" outlineLevel="0" collapsed="false">
      <c r="B52" s="39" t="s">
        <v>61</v>
      </c>
    </row>
  </sheetData>
  <mergeCells count="4">
    <mergeCell ref="B4:E4"/>
    <mergeCell ref="B5:E5"/>
    <mergeCell ref="C48:E48"/>
    <mergeCell ref="B50:E50"/>
  </mergeCells>
  <dataValidations count="1">
    <dataValidation allowBlank="false" errorStyle="stop" operator="between" showDropDown="false" showErrorMessage="false" showInputMessage="false" sqref="C8" type="list">
      <formula1>"Assessment,Implementation,Rescue/Remediation,Upgrade,Optimization"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0"/>
  </cols>
  <sheetData>
    <row r="2" customFormat="false" ht="22.05" hidden="false" customHeight="false" outlineLevel="0" collapsed="false">
      <c r="B2" s="40" t="s">
        <v>62</v>
      </c>
    </row>
    <row r="4" customFormat="false" ht="15" hidden="false" customHeight="false" outlineLevel="0" collapsed="false">
      <c r="B4" s="5"/>
    </row>
    <row r="5" customFormat="false" ht="15" hidden="false" customHeight="false" outlineLevel="0" collapsed="false">
      <c r="B5" s="41" t="s">
        <v>63</v>
      </c>
    </row>
    <row r="6" customFormat="false" ht="15" hidden="false" customHeight="false" outlineLevel="0" collapsed="false">
      <c r="B6" s="30" t="s">
        <v>64</v>
      </c>
    </row>
    <row r="7" customFormat="false" ht="15" hidden="false" customHeight="false" outlineLevel="0" collapsed="false">
      <c r="B7" s="30" t="s">
        <v>65</v>
      </c>
    </row>
    <row r="8" customFormat="false" ht="15" hidden="false" customHeight="false" outlineLevel="0" collapsed="false">
      <c r="B8" s="41" t="s">
        <v>63</v>
      </c>
    </row>
    <row r="9" customFormat="false" ht="15" hidden="false" customHeight="false" outlineLevel="0" collapsed="false">
      <c r="B9" s="5"/>
    </row>
    <row r="10" customFormat="false" ht="15" hidden="false" customHeight="false" outlineLevel="0" collapsed="false">
      <c r="B10" s="42" t="s">
        <v>66</v>
      </c>
    </row>
    <row r="11" customFormat="false" ht="15" hidden="false" customHeight="false" outlineLevel="0" collapsed="false">
      <c r="B11" s="5"/>
    </row>
    <row r="12" customFormat="false" ht="15" hidden="false" customHeight="false" outlineLevel="0" collapsed="false">
      <c r="B12" s="43" t="s">
        <v>67</v>
      </c>
    </row>
    <row r="13" customFormat="false" ht="15" hidden="false" customHeight="false" outlineLevel="0" collapsed="false">
      <c r="B13" s="5" t="s">
        <v>68</v>
      </c>
    </row>
    <row r="14" customFormat="false" ht="15" hidden="false" customHeight="false" outlineLevel="0" collapsed="false">
      <c r="B14" s="5" t="s">
        <v>69</v>
      </c>
    </row>
    <row r="15" customFormat="false" ht="15" hidden="false" customHeight="false" outlineLevel="0" collapsed="false">
      <c r="B15" s="5"/>
    </row>
    <row r="16" customFormat="false" ht="15" hidden="false" customHeight="false" outlineLevel="0" collapsed="false">
      <c r="B16" s="43" t="s">
        <v>70</v>
      </c>
    </row>
    <row r="17" customFormat="false" ht="15" hidden="false" customHeight="false" outlineLevel="0" collapsed="false">
      <c r="B17" s="5" t="s">
        <v>71</v>
      </c>
    </row>
    <row r="18" customFormat="false" ht="15" hidden="false" customHeight="false" outlineLevel="0" collapsed="false">
      <c r="B18" s="5" t="s">
        <v>72</v>
      </c>
    </row>
    <row r="19" customFormat="false" ht="15" hidden="false" customHeight="false" outlineLevel="0" collapsed="false">
      <c r="B19" s="5"/>
    </row>
    <row r="20" customFormat="false" ht="15" hidden="false" customHeight="false" outlineLevel="0" collapsed="false">
      <c r="B20" s="43" t="s">
        <v>73</v>
      </c>
    </row>
    <row r="21" customFormat="false" ht="15" hidden="false" customHeight="false" outlineLevel="0" collapsed="false">
      <c r="B21" s="5" t="s">
        <v>74</v>
      </c>
    </row>
    <row r="22" customFormat="false" ht="15" hidden="false" customHeight="false" outlineLevel="0" collapsed="false">
      <c r="B22" s="5" t="s">
        <v>75</v>
      </c>
    </row>
    <row r="23" customFormat="false" ht="15" hidden="false" customHeight="false" outlineLevel="0" collapsed="false">
      <c r="B23" s="5"/>
    </row>
    <row r="24" customFormat="false" ht="15" hidden="false" customHeight="false" outlineLevel="0" collapsed="false">
      <c r="B24" s="43" t="s">
        <v>76</v>
      </c>
    </row>
    <row r="25" customFormat="false" ht="15" hidden="false" customHeight="false" outlineLevel="0" collapsed="false">
      <c r="B25" s="5" t="s">
        <v>77</v>
      </c>
    </row>
    <row r="26" customFormat="false" ht="15" hidden="false" customHeight="false" outlineLevel="0" collapsed="false">
      <c r="B26" s="5" t="s">
        <v>78</v>
      </c>
    </row>
    <row r="27" customFormat="false" ht="15" hidden="false" customHeight="false" outlineLevel="0" collapsed="false">
      <c r="B27" s="5"/>
    </row>
    <row r="28" customFormat="false" ht="15" hidden="false" customHeight="false" outlineLevel="0" collapsed="false">
      <c r="B28" s="43" t="s">
        <v>79</v>
      </c>
    </row>
    <row r="29" customFormat="false" ht="15" hidden="false" customHeight="false" outlineLevel="0" collapsed="false">
      <c r="B29" s="5" t="s">
        <v>80</v>
      </c>
    </row>
    <row r="30" customFormat="false" ht="15" hidden="false" customHeight="false" outlineLevel="0" collapsed="false">
      <c r="B30" s="5" t="s">
        <v>81</v>
      </c>
    </row>
    <row r="31" customFormat="false" ht="15" hidden="false" customHeight="false" outlineLevel="0" collapsed="false">
      <c r="B31" s="5" t="s">
        <v>82</v>
      </c>
    </row>
    <row r="32" customFormat="false" ht="15" hidden="false" customHeight="false" outlineLevel="0" collapsed="false">
      <c r="B32" s="5" t="s">
        <v>83</v>
      </c>
    </row>
    <row r="33" customFormat="false" ht="15" hidden="false" customHeight="false" outlineLevel="0" collapsed="false">
      <c r="B33" s="5"/>
    </row>
    <row r="34" customFormat="false" ht="15" hidden="false" customHeight="false" outlineLevel="0" collapsed="false">
      <c r="B34" s="44" t="s">
        <v>84</v>
      </c>
    </row>
    <row r="35" customFormat="false" ht="15" hidden="false" customHeight="false" outlineLevel="0" collapsed="false">
      <c r="B35" s="5"/>
    </row>
    <row r="36" customFormat="false" ht="15" hidden="false" customHeight="false" outlineLevel="0" collapsed="false">
      <c r="B36" s="5" t="s">
        <v>85</v>
      </c>
    </row>
    <row r="37" customFormat="false" ht="15" hidden="false" customHeight="false" outlineLevel="0" collapsed="false">
      <c r="B37" s="5"/>
    </row>
    <row r="38" customFormat="false" ht="15" hidden="false" customHeight="false" outlineLevel="0" collapsed="false">
      <c r="B38" s="43" t="s">
        <v>86</v>
      </c>
    </row>
    <row r="39" customFormat="false" ht="15" hidden="false" customHeight="false" outlineLevel="0" collapsed="false">
      <c r="B39" s="5" t="s">
        <v>87</v>
      </c>
    </row>
    <row r="40" customFormat="false" ht="15" hidden="false" customHeight="false" outlineLevel="0" collapsed="false">
      <c r="B40" s="5"/>
    </row>
    <row r="41" customFormat="false" ht="15" hidden="false" customHeight="false" outlineLevel="0" collapsed="false">
      <c r="B41" s="43" t="s">
        <v>88</v>
      </c>
    </row>
    <row r="42" customFormat="false" ht="15" hidden="false" customHeight="false" outlineLevel="0" collapsed="false">
      <c r="B42" s="5" t="s">
        <v>89</v>
      </c>
    </row>
    <row r="43" customFormat="false" ht="15" hidden="false" customHeight="false" outlineLevel="0" collapsed="false">
      <c r="B43" s="5"/>
    </row>
    <row r="44" customFormat="false" ht="15" hidden="false" customHeight="false" outlineLevel="0" collapsed="false">
      <c r="B44" s="43" t="s">
        <v>90</v>
      </c>
    </row>
    <row r="45" customFormat="false" ht="15" hidden="false" customHeight="false" outlineLevel="0" collapsed="false">
      <c r="B45" s="5" t="s">
        <v>91</v>
      </c>
    </row>
    <row r="46" customFormat="false" ht="15" hidden="false" customHeight="false" outlineLevel="0" collapsed="false">
      <c r="B46" s="5"/>
    </row>
    <row r="47" customFormat="false" ht="15" hidden="false" customHeight="false" outlineLevel="0" collapsed="false">
      <c r="B47" s="43" t="s">
        <v>92</v>
      </c>
    </row>
    <row r="48" customFormat="false" ht="15" hidden="false" customHeight="false" outlineLevel="0" collapsed="false">
      <c r="B48" s="5" t="s">
        <v>93</v>
      </c>
    </row>
    <row r="49" customFormat="false" ht="15" hidden="false" customHeight="false" outlineLevel="0" collapsed="false">
      <c r="B49" s="5"/>
    </row>
    <row r="50" customFormat="false" ht="15" hidden="false" customHeight="false" outlineLevel="0" collapsed="false">
      <c r="B50" s="43" t="s">
        <v>94</v>
      </c>
    </row>
    <row r="51" customFormat="false" ht="15" hidden="false" customHeight="false" outlineLevel="0" collapsed="false">
      <c r="B51" s="5" t="s">
        <v>95</v>
      </c>
    </row>
    <row r="52" customFormat="false" ht="15" hidden="false" customHeight="false" outlineLevel="0" collapsed="false">
      <c r="B52" s="5"/>
    </row>
    <row r="53" customFormat="false" ht="15" hidden="false" customHeight="false" outlineLevel="0" collapsed="false">
      <c r="B53" s="43" t="s">
        <v>96</v>
      </c>
    </row>
    <row r="54" customFormat="false" ht="15" hidden="false" customHeight="false" outlineLevel="0" collapsed="false">
      <c r="B54" s="5" t="s">
        <v>97</v>
      </c>
    </row>
    <row r="55" customFormat="false" ht="15" hidden="false" customHeight="false" outlineLevel="0" collapsed="false">
      <c r="B55" s="5"/>
    </row>
    <row r="56" customFormat="false" ht="15" hidden="false" customHeight="false" outlineLevel="0" collapsed="false">
      <c r="B56" s="43" t="s">
        <v>98</v>
      </c>
    </row>
    <row r="57" customFormat="false" ht="15" hidden="false" customHeight="false" outlineLevel="0" collapsed="false">
      <c r="B57" s="5" t="s">
        <v>99</v>
      </c>
    </row>
    <row r="58" customFormat="false" ht="15" hidden="false" customHeight="false" outlineLevel="0" collapsed="false">
      <c r="B58" s="5"/>
    </row>
    <row r="59" customFormat="false" ht="15" hidden="false" customHeight="false" outlineLevel="0" collapsed="false">
      <c r="B59" s="43" t="s">
        <v>100</v>
      </c>
    </row>
    <row r="60" customFormat="false" ht="15" hidden="false" customHeight="false" outlineLevel="0" collapsed="false">
      <c r="B60" s="5" t="s">
        <v>101</v>
      </c>
    </row>
    <row r="61" customFormat="false" ht="15" hidden="false" customHeight="false" outlineLevel="0" collapsed="false">
      <c r="B61" s="5"/>
    </row>
    <row r="62" customFormat="false" ht="15" hidden="false" customHeight="false" outlineLevel="0" collapsed="false">
      <c r="B62" s="43" t="s">
        <v>102</v>
      </c>
    </row>
    <row r="63" customFormat="false" ht="15" hidden="false" customHeight="false" outlineLevel="0" collapsed="false">
      <c r="B63" s="5" t="s">
        <v>103</v>
      </c>
    </row>
    <row r="64" customFormat="false" ht="15" hidden="false" customHeight="false" outlineLevel="0" collapsed="false">
      <c r="B64" s="5"/>
    </row>
    <row r="65" customFormat="false" ht="15" hidden="false" customHeight="false" outlineLevel="0" collapsed="false">
      <c r="B65" s="5" t="s">
        <v>104</v>
      </c>
    </row>
    <row r="66" customFormat="false" ht="15" hidden="false" customHeight="false" outlineLevel="0" collapsed="false">
      <c r="B66" s="5" t="s">
        <v>105</v>
      </c>
    </row>
    <row r="67" customFormat="false" ht="15" hidden="false" customHeight="false" outlineLevel="0" collapsed="false">
      <c r="B67" s="5"/>
    </row>
    <row r="68" customFormat="false" ht="15" hidden="false" customHeight="false" outlineLevel="0" collapsed="false">
      <c r="B68" s="5" t="s">
        <v>106</v>
      </c>
    </row>
    <row r="69" customFormat="false" ht="15" hidden="false" customHeight="false" outlineLevel="0" collapsed="false">
      <c r="B69" s="5" t="s">
        <v>107</v>
      </c>
    </row>
    <row r="70" customFormat="false" ht="15" hidden="false" customHeight="false" outlineLevel="0" collapsed="false">
      <c r="B70" s="5" t="s">
        <v>108</v>
      </c>
    </row>
    <row r="71" customFormat="false" ht="15" hidden="false" customHeight="false" outlineLevel="0" collapsed="false">
      <c r="B71" s="5"/>
    </row>
    <row r="72" customFormat="false" ht="15" hidden="false" customHeight="false" outlineLevel="0" collapsed="false">
      <c r="B72" s="44" t="s">
        <v>84</v>
      </c>
    </row>
    <row r="73" customFormat="false" ht="15" hidden="false" customHeight="false" outlineLevel="0" collapsed="false">
      <c r="B73" s="5"/>
    </row>
    <row r="74" customFormat="false" ht="15" hidden="false" customHeight="false" outlineLevel="0" collapsed="false">
      <c r="B74" s="42" t="s">
        <v>109</v>
      </c>
    </row>
    <row r="75" customFormat="false" ht="15" hidden="false" customHeight="false" outlineLevel="0" collapsed="false">
      <c r="B75" s="5"/>
    </row>
    <row r="76" customFormat="false" ht="15" hidden="false" customHeight="false" outlineLevel="0" collapsed="false">
      <c r="B76" s="5" t="s">
        <v>110</v>
      </c>
    </row>
    <row r="77" customFormat="false" ht="15" hidden="false" customHeight="false" outlineLevel="0" collapsed="false">
      <c r="B77" s="5" t="s">
        <v>111</v>
      </c>
    </row>
    <row r="78" customFormat="false" ht="15" hidden="false" customHeight="false" outlineLevel="0" collapsed="false">
      <c r="B78" s="5" t="s">
        <v>112</v>
      </c>
    </row>
    <row r="79" customFormat="false" ht="15" hidden="false" customHeight="false" outlineLevel="0" collapsed="false">
      <c r="B79" s="5" t="s">
        <v>113</v>
      </c>
    </row>
    <row r="80" customFormat="false" ht="15" hidden="false" customHeight="false" outlineLevel="0" collapsed="false">
      <c r="B80" s="5" t="s">
        <v>114</v>
      </c>
    </row>
    <row r="81" customFormat="false" ht="15" hidden="false" customHeight="false" outlineLevel="0" collapsed="false">
      <c r="B81" s="5"/>
    </row>
    <row r="82" customFormat="false" ht="15" hidden="false" customHeight="false" outlineLevel="0" collapsed="false">
      <c r="B82" s="44" t="s">
        <v>84</v>
      </c>
    </row>
    <row r="83" customFormat="false" ht="15" hidden="false" customHeight="false" outlineLevel="0" collapsed="false">
      <c r="B83" s="5"/>
    </row>
    <row r="84" customFormat="false" ht="15" hidden="false" customHeight="false" outlineLevel="0" collapsed="false">
      <c r="B84" s="42" t="s">
        <v>115</v>
      </c>
    </row>
    <row r="85" customFormat="false" ht="15" hidden="false" customHeight="false" outlineLevel="0" collapsed="false">
      <c r="B85" s="5"/>
    </row>
    <row r="86" customFormat="false" ht="15" hidden="false" customHeight="false" outlineLevel="0" collapsed="false">
      <c r="B86" s="43" t="s">
        <v>116</v>
      </c>
    </row>
    <row r="87" customFormat="false" ht="15" hidden="false" customHeight="false" outlineLevel="0" collapsed="false">
      <c r="B87" s="43" t="s">
        <v>117</v>
      </c>
    </row>
    <row r="88" customFormat="false" ht="15" hidden="false" customHeight="false" outlineLevel="0" collapsed="false">
      <c r="B88" s="43" t="s">
        <v>118</v>
      </c>
    </row>
    <row r="89" customFormat="false" ht="15" hidden="false" customHeight="false" outlineLevel="0" collapsed="false">
      <c r="B89" s="43" t="s">
        <v>119</v>
      </c>
    </row>
    <row r="90" customFormat="false" ht="15" hidden="false" customHeight="false" outlineLevel="0" collapsed="false">
      <c r="B90" s="5"/>
    </row>
    <row r="91" customFormat="false" ht="15" hidden="false" customHeight="false" outlineLevel="0" collapsed="false">
      <c r="B91" s="44" t="s">
        <v>84</v>
      </c>
    </row>
    <row r="92" customFormat="false" ht="15" hidden="false" customHeight="false" outlineLevel="0" collapsed="false">
      <c r="B92" s="5"/>
    </row>
    <row r="93" customFormat="false" ht="15" hidden="false" customHeight="false" outlineLevel="0" collapsed="false">
      <c r="B93" s="42" t="s">
        <v>44</v>
      </c>
    </row>
    <row r="94" customFormat="false" ht="15" hidden="false" customHeight="false" outlineLevel="0" collapsed="false">
      <c r="B94" s="5"/>
    </row>
    <row r="95" customFormat="false" ht="15" hidden="false" customHeight="false" outlineLevel="0" collapsed="false">
      <c r="B95" s="5" t="s">
        <v>120</v>
      </c>
    </row>
    <row r="96" customFormat="false" ht="15" hidden="false" customHeight="false" outlineLevel="0" collapsed="false">
      <c r="B96" s="5"/>
    </row>
    <row r="97" customFormat="false" ht="15" hidden="false" customHeight="false" outlineLevel="0" collapsed="false">
      <c r="B97" s="5" t="s">
        <v>121</v>
      </c>
    </row>
    <row r="98" customFormat="false" ht="15" hidden="false" customHeight="false" outlineLevel="0" collapsed="false">
      <c r="B98" s="5" t="s">
        <v>122</v>
      </c>
    </row>
    <row r="99" customFormat="false" ht="15" hidden="false" customHeight="false" outlineLevel="0" collapsed="false">
      <c r="B99" s="5" t="s">
        <v>123</v>
      </c>
    </row>
    <row r="100" customFormat="false" ht="15" hidden="false" customHeight="false" outlineLevel="0" collapsed="false">
      <c r="B100" s="5" t="s">
        <v>124</v>
      </c>
    </row>
    <row r="101" customFormat="false" ht="15" hidden="false" customHeight="false" outlineLevel="0" collapsed="false">
      <c r="B101" s="5" t="s">
        <v>125</v>
      </c>
    </row>
    <row r="102" customFormat="false" ht="15" hidden="false" customHeight="false" outlineLevel="0" collapsed="false">
      <c r="B102" s="5" t="s">
        <v>126</v>
      </c>
    </row>
    <row r="103" customFormat="false" ht="15" hidden="false" customHeight="false" outlineLevel="0" collapsed="false">
      <c r="B103" s="5"/>
    </row>
    <row r="104" customFormat="false" ht="15" hidden="false" customHeight="false" outlineLevel="0" collapsed="false">
      <c r="B104" s="5" t="s">
        <v>127</v>
      </c>
    </row>
    <row r="105" customFormat="false" ht="15" hidden="false" customHeight="false" outlineLevel="0" collapsed="false">
      <c r="B105" s="5" t="s">
        <v>128</v>
      </c>
    </row>
    <row r="106" customFormat="false" ht="15" hidden="false" customHeight="false" outlineLevel="0" collapsed="false">
      <c r="B106" s="5"/>
    </row>
    <row r="107" customFormat="false" ht="15" hidden="false" customHeight="false" outlineLevel="0" collapsed="false">
      <c r="B107" s="44" t="s">
        <v>84</v>
      </c>
    </row>
    <row r="108" customFormat="false" ht="15" hidden="false" customHeight="false" outlineLevel="0" collapsed="false">
      <c r="B108" s="5"/>
    </row>
    <row r="109" customFormat="false" ht="15" hidden="false" customHeight="false" outlineLevel="0" collapsed="false">
      <c r="B109" s="5" t="s">
        <v>129</v>
      </c>
    </row>
    <row r="110" customFormat="false" ht="15" hidden="false" customHeight="false" outlineLevel="0" collapsed="false">
      <c r="B110" s="5"/>
    </row>
    <row r="111" customFormat="false" ht="15" hidden="false" customHeight="false" outlineLevel="0" collapsed="false">
      <c r="B111" s="45" t="s">
        <v>130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2025-12-30T17:23:29Z</dcterms:created>
  <dc:creator>openpyxl</dc:creator>
  <dc:description/>
  <dc:language>en-US</dc:language>
  <cp:lastModifiedBy/>
  <dcterms:modified xsi:type="dcterms:W3CDTF">2025-12-30T17:23:29Z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